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vallk/Desktop/"/>
    </mc:Choice>
  </mc:AlternateContent>
  <xr:revisionPtr revIDLastSave="0" documentId="13_ncr:1_{E029D8D1-5202-0743-A503-D12826076503}" xr6:coauthVersionLast="45" xr6:coauthVersionMax="45" xr10:uidLastSave="{00000000-0000-0000-0000-000000000000}"/>
  <bookViews>
    <workbookView xWindow="0" yWindow="460" windowWidth="35840" windowHeight="20820" xr2:uid="{E64E2C0A-963D-F74D-B17D-766130D572F2}"/>
  </bookViews>
  <sheets>
    <sheet name="Program Information" sheetId="1" r:id="rId1"/>
    <sheet name="Participant 1" sheetId="2" r:id="rId2"/>
    <sheet name="Participant 2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" i="1" l="1"/>
  <c r="AD11" i="1" l="1"/>
  <c r="AK3" i="1"/>
  <c r="AL5" i="1"/>
  <c r="AL3" i="1"/>
  <c r="AK6" i="1"/>
  <c r="AL6" i="1" s="1"/>
  <c r="AK2" i="1"/>
  <c r="AL2" i="1" s="1"/>
  <c r="AI6" i="1"/>
  <c r="AI5" i="1"/>
  <c r="AI4" i="1"/>
  <c r="AI3" i="1"/>
  <c r="AI2" i="1"/>
  <c r="AI11" i="1" s="1"/>
  <c r="AE6" i="1"/>
  <c r="AE5" i="1"/>
  <c r="AE4" i="1"/>
  <c r="AE3" i="1"/>
  <c r="AE2" i="1"/>
  <c r="AF6" i="1"/>
  <c r="AF5" i="1"/>
  <c r="AF11" i="1" s="1"/>
  <c r="AF4" i="1"/>
  <c r="AF3" i="1"/>
  <c r="AF2" i="1"/>
  <c r="AL11" i="1" l="1"/>
</calcChain>
</file>

<file path=xl/sharedStrings.xml><?xml version="1.0" encoding="utf-8"?>
<sst xmlns="http://schemas.openxmlformats.org/spreadsheetml/2006/main" count="107" uniqueCount="84">
  <si>
    <t>Name</t>
  </si>
  <si>
    <t>enrollment date</t>
  </si>
  <si>
    <t>referral date</t>
  </si>
  <si>
    <t>discharge date</t>
  </si>
  <si>
    <t>status at end of evaluation year</t>
  </si>
  <si>
    <t>Phase 1 exit date</t>
  </si>
  <si>
    <t>Phase 2 entry date</t>
  </si>
  <si>
    <t xml:space="preserve">Phase 2 exit date </t>
  </si>
  <si>
    <t xml:space="preserve">Phase 1 entry date </t>
  </si>
  <si>
    <t>P1 UA total</t>
  </si>
  <si>
    <t>P1  UA +</t>
  </si>
  <si>
    <t>P1 UA missed</t>
  </si>
  <si>
    <t>P1 UA tampered</t>
  </si>
  <si>
    <t>P2 UA total</t>
  </si>
  <si>
    <t>P2  UA +</t>
  </si>
  <si>
    <t>P2 UA missed</t>
  </si>
  <si>
    <t>P2 UA tampered</t>
  </si>
  <si>
    <t>P1 total days</t>
  </si>
  <si>
    <t>P2 total days</t>
  </si>
  <si>
    <t>treatment rec.</t>
  </si>
  <si>
    <t>treatment received</t>
  </si>
  <si>
    <t># treatment sessions</t>
  </si>
  <si>
    <t>Super Sam</t>
  </si>
  <si>
    <t>Riley Cooper</t>
  </si>
  <si>
    <t>Winston Kelly</t>
  </si>
  <si>
    <t>Maxwell Smith</t>
  </si>
  <si>
    <t>time between referral &amp; enrollment</t>
  </si>
  <si>
    <t>total # of days in program</t>
  </si>
  <si>
    <t>graduate</t>
  </si>
  <si>
    <t>unusccessful</t>
  </si>
  <si>
    <t xml:space="preserve"> </t>
  </si>
  <si>
    <t>IOP</t>
  </si>
  <si>
    <t>outpatient</t>
  </si>
  <si>
    <t>residential</t>
  </si>
  <si>
    <t>mean # days in prgm</t>
  </si>
  <si>
    <t>mean # days b/t ref &amp; enrollment</t>
  </si>
  <si>
    <t>mean # P1 days</t>
  </si>
  <si>
    <t>mean # P2 days</t>
  </si>
  <si>
    <t>graduation rate = 3/5</t>
  </si>
  <si>
    <t>treatment mismatch</t>
  </si>
  <si>
    <t>Urine screen Date</t>
  </si>
  <si>
    <t>UA result</t>
  </si>
  <si>
    <t>positive</t>
  </si>
  <si>
    <t>negative</t>
  </si>
  <si>
    <t>methampetamine</t>
  </si>
  <si>
    <t>Positive UA notes</t>
  </si>
  <si>
    <t>Case Management Session Date</t>
  </si>
  <si>
    <t>Attended y/n</t>
  </si>
  <si>
    <t># tx hours received</t>
  </si>
  <si>
    <t>yes</t>
  </si>
  <si>
    <t>no</t>
  </si>
  <si>
    <t>Case Mgmt. Sessions</t>
  </si>
  <si>
    <t>Ash Jones</t>
  </si>
  <si>
    <t>Gender</t>
  </si>
  <si>
    <t>Sexuality</t>
  </si>
  <si>
    <t>Race</t>
  </si>
  <si>
    <t>Ethncity</t>
  </si>
  <si>
    <t>Age @ program entry</t>
  </si>
  <si>
    <t>Marital Status</t>
  </si>
  <si>
    <t># of children</t>
  </si>
  <si>
    <t>Precipitating Offense</t>
  </si>
  <si>
    <t>Age @ first use of drugs</t>
  </si>
  <si>
    <t>Age @ first use alcohol</t>
  </si>
  <si>
    <t>Age @ first arrest</t>
  </si>
  <si>
    <t># of prior misdemeanors (before program entry)</t>
  </si>
  <si>
    <t># of prior felonies (before program entry)</t>
  </si>
  <si>
    <t>Referral Source</t>
  </si>
  <si>
    <t>Eligible for THWC? Based on screening   
(yes or no)</t>
  </si>
  <si>
    <t>Risk/Need Assessment Level</t>
  </si>
  <si>
    <t>Clinical Assessment Results</t>
  </si>
  <si>
    <t>Enrolled in THWC? 
(yes or no)</t>
  </si>
  <si>
    <t>Reason for non-enrollment</t>
  </si>
  <si>
    <t># incentives</t>
  </si>
  <si>
    <t># sanctions</t>
  </si>
  <si>
    <t>Community Service hours completed</t>
  </si>
  <si>
    <t>Housing support hours received</t>
  </si>
  <si>
    <t>Employment support hours received</t>
  </si>
  <si>
    <t>Education support hours received</t>
  </si>
  <si>
    <t>Court Hearing Session  Date</t>
  </si>
  <si>
    <t>Treatment Session Date</t>
  </si>
  <si>
    <t>Education Level @ program ENTRY</t>
  </si>
  <si>
    <t>Education Level @ program EXIT</t>
  </si>
  <si>
    <t>Emploiyment Status @ program ENTRY</t>
  </si>
  <si>
    <t>Emploiyment Status @ program EXIT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</si>
</sst>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9" fontId="2" fillId="5" borderId="1" xfId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2" fillId="8" borderId="1" xfId="0" applyFont="1" applyFill="1" applyBorder="1" applyAlignment="1">
      <alignment horizontal="center"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2" fillId="9" borderId="1" xfId="0" applyFont="1" applyFill="1" applyBorder="1" applyAlignment="1">
      <alignment horizontal="center" wrapText="1"/>
    </xf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10" borderId="1" xfId="0" applyFont="1" applyFill="1" applyBorder="1" applyAlignment="1">
      <alignment horizontal="center" wrapText="1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2" fillId="11" borderId="1" xfId="0" applyFont="1" applyFill="1" applyBorder="1" applyAlignment="1">
      <alignment horizontal="center" wrapText="1"/>
    </xf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2" fillId="12" borderId="1" xfId="0" applyFont="1" applyFill="1" applyBorder="1" applyAlignment="1">
      <alignment horizontal="center" wrapText="1"/>
    </xf>
    <xf numFmtId="0" fontId="0" fillId="12" borderId="1" xfId="0" applyFill="1" applyBorder="1"/>
    <xf numFmtId="0" fontId="0" fillId="12" borderId="1" xfId="0" applyFill="1" applyBorder="1" applyAlignment="1">
      <alignment wrapText="1"/>
    </xf>
    <xf numFmtId="0" fontId="2" fillId="9" borderId="1" xfId="0" applyFont="1" applyFill="1" applyBorder="1" applyAlignment="1"/>
    <xf numFmtId="0" fontId="0" fillId="2" borderId="1" xfId="0" applyFill="1" applyBorder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13" borderId="1" xfId="0" applyFont="1" applyFill="1" applyBorder="1" applyAlignment="1"/>
    <xf numFmtId="0" fontId="0" fillId="1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14" borderId="1" xfId="0" applyFont="1" applyFill="1" applyBorder="1"/>
    <xf numFmtId="0" fontId="0" fillId="14" borderId="1" xfId="0" applyFill="1" applyBorder="1"/>
    <xf numFmtId="0" fontId="2" fillId="15" borderId="1" xfId="0" applyFont="1" applyFill="1" applyBorder="1"/>
    <xf numFmtId="0" fontId="0" fillId="15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16" borderId="1" xfId="0" applyFont="1" applyFill="1" applyBorder="1" applyAlignment="1">
      <alignment horizontal="center" wrapText="1"/>
    </xf>
    <xf numFmtId="0" fontId="0" fillId="16" borderId="1" xfId="0" applyFill="1" applyBorder="1"/>
    <xf numFmtId="0" fontId="0" fillId="16" borderId="1" xfId="0" applyFill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0" fontId="2" fillId="17" borderId="1" xfId="0" applyFont="1" applyFill="1" applyBorder="1" applyAlignment="1">
      <alignment horizontal="center" wrapText="1"/>
    </xf>
    <xf numFmtId="0" fontId="0" fillId="17" borderId="1" xfId="0" applyFill="1" applyBorder="1"/>
    <xf numFmtId="0" fontId="0" fillId="17" borderId="1" xfId="0" applyFill="1" applyBorder="1" applyAlignment="1">
      <alignment wrapText="1"/>
    </xf>
    <xf numFmtId="14" fontId="0" fillId="17" borderId="1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1AD0-89BA-D54B-90D0-C475370BB387}">
  <dimension ref="A1:BD12"/>
  <sheetViews>
    <sheetView tabSelected="1" zoomScaleNormal="100" workbookViewId="0">
      <pane xSplit="1" topLeftCell="B1" activePane="topRight" state="frozen"/>
      <selection pane="topRight" activeCell="E26" sqref="E26"/>
    </sheetView>
  </sheetViews>
  <sheetFormatPr baseColWidth="10" defaultRowHeight="16" x14ac:dyDescent="0.2"/>
  <cols>
    <col min="1" max="1" width="14.5" style="75" customWidth="1"/>
    <col min="2" max="2" width="14.5" style="79" customWidth="1"/>
    <col min="3" max="3" width="14.5" style="2" customWidth="1"/>
    <col min="4" max="4" width="14.5" style="79" customWidth="1"/>
    <col min="5" max="5" width="14.5" style="2" customWidth="1"/>
    <col min="6" max="6" width="14.5" style="79" customWidth="1"/>
    <col min="7" max="7" width="14.5" style="2" customWidth="1"/>
    <col min="8" max="8" width="14.5" style="79" customWidth="1"/>
    <col min="9" max="9" width="14.5" style="29" customWidth="1"/>
    <col min="10" max="10" width="14.5" style="32" customWidth="1"/>
    <col min="11" max="11" width="14.5" style="34" customWidth="1"/>
    <col min="12" max="12" width="14.5" style="37" customWidth="1"/>
    <col min="13" max="13" width="2.1640625" style="50" customWidth="1"/>
    <col min="14" max="14" width="14.5" style="41" customWidth="1"/>
    <col min="15" max="15" width="14.5" style="39" customWidth="1"/>
    <col min="16" max="16" width="14.5" style="44" customWidth="1"/>
    <col min="17" max="17" width="14.5" style="47" customWidth="1"/>
    <col min="18" max="18" width="14.5" style="29" customWidth="1"/>
    <col min="19" max="19" width="14.5" style="41" customWidth="1"/>
    <col min="20" max="20" width="2.1640625" style="50" customWidth="1"/>
    <col min="21" max="21" width="14.5" style="79" customWidth="1"/>
    <col min="22" max="22" width="14.5" style="2" customWidth="1"/>
    <col min="23" max="23" width="14.5" style="79" customWidth="1"/>
    <col min="24" max="24" width="14.5" style="2" customWidth="1"/>
    <col min="25" max="25" width="14.5" style="79" customWidth="1"/>
    <col min="26" max="26" width="14.5" style="2" customWidth="1"/>
    <col min="27" max="27" width="10.6640625" style="82" customWidth="1"/>
    <col min="28" max="28" width="9.83203125" style="5" customWidth="1"/>
    <col min="29" max="29" width="9.83203125" style="82" customWidth="1"/>
    <col min="30" max="30" width="19" style="4" customWidth="1"/>
    <col min="31" max="32" width="14.1640625" style="4" customWidth="1"/>
    <col min="33" max="33" width="11.6640625" style="5" customWidth="1"/>
    <col min="34" max="34" width="11.83203125" style="5" customWidth="1"/>
    <col min="35" max="35" width="10.1640625" style="5" customWidth="1"/>
    <col min="36" max="36" width="11.6640625" style="5" customWidth="1"/>
    <col min="37" max="38" width="10.1640625" style="5" customWidth="1"/>
    <col min="39" max="46" width="10.83203125" style="5"/>
    <col min="47" max="47" width="14.33203125" style="5" customWidth="1"/>
    <col min="48" max="49" width="14.1640625" style="5" customWidth="1"/>
    <col min="50" max="50" width="12.33203125" style="5" customWidth="1"/>
    <col min="51" max="51" width="14.33203125" style="2" customWidth="1"/>
    <col min="52" max="52" width="14.83203125" style="2" customWidth="1"/>
    <col min="53" max="53" width="14.5" style="2" customWidth="1"/>
    <col min="54" max="54" width="12.6640625" style="2" customWidth="1"/>
    <col min="55" max="55" width="14.6640625" style="2" customWidth="1"/>
    <col min="56" max="56" width="15.6640625" style="2" customWidth="1"/>
    <col min="57" max="57" width="16.6640625" style="2" customWidth="1"/>
    <col min="58" max="16384" width="10.83203125" style="2"/>
  </cols>
  <sheetData>
    <row r="1" spans="1:56" s="1" customFormat="1" ht="68" x14ac:dyDescent="0.2">
      <c r="A1" s="74" t="s">
        <v>0</v>
      </c>
      <c r="B1" s="78" t="s">
        <v>53</v>
      </c>
      <c r="C1" s="1" t="s">
        <v>54</v>
      </c>
      <c r="D1" s="78" t="s">
        <v>55</v>
      </c>
      <c r="E1" s="1" t="s">
        <v>56</v>
      </c>
      <c r="F1" s="78" t="s">
        <v>57</v>
      </c>
      <c r="G1" s="1" t="s">
        <v>58</v>
      </c>
      <c r="H1" s="78" t="s">
        <v>59</v>
      </c>
      <c r="I1" s="28" t="s">
        <v>80</v>
      </c>
      <c r="J1" s="31" t="s">
        <v>81</v>
      </c>
      <c r="K1" s="9" t="s">
        <v>82</v>
      </c>
      <c r="L1" s="36" t="s">
        <v>83</v>
      </c>
      <c r="M1" s="64"/>
      <c r="N1" s="18" t="s">
        <v>60</v>
      </c>
      <c r="O1" s="23" t="s">
        <v>61</v>
      </c>
      <c r="P1" s="43" t="s">
        <v>62</v>
      </c>
      <c r="Q1" s="46" t="s">
        <v>63</v>
      </c>
      <c r="R1" s="28" t="s">
        <v>64</v>
      </c>
      <c r="S1" s="18" t="s">
        <v>65</v>
      </c>
      <c r="T1" s="64"/>
      <c r="U1" s="78" t="s">
        <v>66</v>
      </c>
      <c r="V1" s="1" t="s">
        <v>67</v>
      </c>
      <c r="W1" s="78" t="s">
        <v>68</v>
      </c>
      <c r="X1" s="1" t="s">
        <v>69</v>
      </c>
      <c r="Y1" s="78" t="s">
        <v>70</v>
      </c>
      <c r="Z1" s="1" t="s">
        <v>71</v>
      </c>
      <c r="AA1" s="78" t="s">
        <v>2</v>
      </c>
      <c r="AB1" s="1" t="s">
        <v>1</v>
      </c>
      <c r="AC1" s="78" t="s">
        <v>3</v>
      </c>
      <c r="AD1" s="1" t="s">
        <v>4</v>
      </c>
      <c r="AE1" s="1" t="s">
        <v>27</v>
      </c>
      <c r="AF1" s="1" t="s">
        <v>26</v>
      </c>
      <c r="AG1" s="9" t="s">
        <v>8</v>
      </c>
      <c r="AH1" s="9" t="s">
        <v>5</v>
      </c>
      <c r="AI1" s="1" t="s">
        <v>17</v>
      </c>
      <c r="AJ1" s="1" t="s">
        <v>6</v>
      </c>
      <c r="AK1" s="1" t="s">
        <v>7</v>
      </c>
      <c r="AL1" s="1" t="s">
        <v>18</v>
      </c>
      <c r="AM1" s="1" t="s">
        <v>9</v>
      </c>
      <c r="AN1" s="1" t="s">
        <v>10</v>
      </c>
      <c r="AO1" s="1" t="s">
        <v>11</v>
      </c>
      <c r="AP1" s="1" t="s">
        <v>12</v>
      </c>
      <c r="AQ1" s="1" t="s">
        <v>13</v>
      </c>
      <c r="AR1" s="1" t="s">
        <v>14</v>
      </c>
      <c r="AS1" s="1" t="s">
        <v>15</v>
      </c>
      <c r="AT1" s="1" t="s">
        <v>16</v>
      </c>
      <c r="AU1" s="1" t="s">
        <v>19</v>
      </c>
      <c r="AV1" s="1" t="s">
        <v>20</v>
      </c>
      <c r="AW1" s="1" t="s">
        <v>21</v>
      </c>
      <c r="AX1" s="1" t="s">
        <v>51</v>
      </c>
      <c r="AY1" s="1" t="s">
        <v>72</v>
      </c>
      <c r="AZ1" s="1" t="s">
        <v>73</v>
      </c>
      <c r="BA1" s="1" t="s">
        <v>74</v>
      </c>
      <c r="BB1" s="1" t="s">
        <v>77</v>
      </c>
      <c r="BC1" s="1" t="s">
        <v>76</v>
      </c>
      <c r="BD1" s="1" t="s">
        <v>75</v>
      </c>
    </row>
    <row r="2" spans="1:56" ht="17" x14ac:dyDescent="0.2">
      <c r="A2" s="75" t="s">
        <v>22</v>
      </c>
      <c r="AA2" s="81">
        <v>43441</v>
      </c>
      <c r="AB2" s="3">
        <v>43496</v>
      </c>
      <c r="AC2" s="81">
        <v>44044</v>
      </c>
      <c r="AD2" s="14" t="s">
        <v>28</v>
      </c>
      <c r="AE2" s="19">
        <f>(AC2-AB2)</f>
        <v>548</v>
      </c>
      <c r="AF2" s="20">
        <f>(AB2-AA2)</f>
        <v>55</v>
      </c>
      <c r="AG2" s="10">
        <v>43496</v>
      </c>
      <c r="AH2" s="10">
        <v>43526</v>
      </c>
      <c r="AI2" s="6">
        <f>(AH2-AG2)</f>
        <v>30</v>
      </c>
      <c r="AJ2" s="11">
        <v>43525</v>
      </c>
      <c r="AK2" s="11">
        <f>(AJ2+180)</f>
        <v>43705</v>
      </c>
      <c r="AL2" s="6">
        <f>(AK2-AJ2)</f>
        <v>180</v>
      </c>
      <c r="AM2" s="5">
        <v>13</v>
      </c>
      <c r="AN2" s="5">
        <v>3</v>
      </c>
      <c r="AO2" s="5">
        <v>1</v>
      </c>
      <c r="AP2" s="5">
        <v>0</v>
      </c>
      <c r="AQ2" s="5">
        <v>45</v>
      </c>
      <c r="AR2" s="5">
        <v>0</v>
      </c>
      <c r="AS2" s="5">
        <v>2</v>
      </c>
      <c r="AT2" s="5">
        <v>0</v>
      </c>
      <c r="AU2" s="24" t="s">
        <v>31</v>
      </c>
      <c r="AV2" s="24" t="s">
        <v>32</v>
      </c>
      <c r="AW2" s="5">
        <v>101</v>
      </c>
      <c r="AX2" s="5">
        <v>2</v>
      </c>
    </row>
    <row r="3" spans="1:56" ht="17" x14ac:dyDescent="0.2">
      <c r="A3" s="75" t="s">
        <v>23</v>
      </c>
      <c r="AA3" s="81">
        <v>42888</v>
      </c>
      <c r="AB3" s="3">
        <v>42901</v>
      </c>
      <c r="AC3" s="81">
        <v>43738</v>
      </c>
      <c r="AD3" s="14" t="s">
        <v>28</v>
      </c>
      <c r="AE3" s="19">
        <f t="shared" ref="AE3:AE6" si="0">(AC3-AB3)</f>
        <v>837</v>
      </c>
      <c r="AF3" s="20">
        <f t="shared" ref="AF3:AF6" si="1">(AB3-AA3)</f>
        <v>13</v>
      </c>
      <c r="AG3" s="10">
        <v>42901</v>
      </c>
      <c r="AH3" s="10">
        <v>42931</v>
      </c>
      <c r="AI3" s="6">
        <f t="shared" ref="AI3:AI6" si="2">(AH3-AG3)</f>
        <v>30</v>
      </c>
      <c r="AJ3" s="11">
        <v>42930</v>
      </c>
      <c r="AK3" s="11">
        <f>(AJ3+250)</f>
        <v>43180</v>
      </c>
      <c r="AL3" s="6">
        <f t="shared" ref="AL3:AL6" si="3">(AK3-AJ3)</f>
        <v>250</v>
      </c>
      <c r="AM3" s="5">
        <v>15</v>
      </c>
      <c r="AN3" s="5">
        <v>1</v>
      </c>
      <c r="AO3" s="5">
        <v>4</v>
      </c>
      <c r="AP3" s="5">
        <v>2</v>
      </c>
      <c r="AQ3" s="5">
        <v>55</v>
      </c>
      <c r="AR3" s="5">
        <v>1</v>
      </c>
      <c r="AS3" s="5">
        <v>0</v>
      </c>
      <c r="AT3" s="5">
        <v>1</v>
      </c>
      <c r="AU3" s="24" t="s">
        <v>32</v>
      </c>
      <c r="AV3" s="24" t="s">
        <v>32</v>
      </c>
      <c r="AW3" s="5">
        <v>180</v>
      </c>
    </row>
    <row r="4" spans="1:56" ht="17" x14ac:dyDescent="0.2">
      <c r="A4" s="75" t="s">
        <v>24</v>
      </c>
      <c r="AA4" s="81">
        <v>43344</v>
      </c>
      <c r="AB4" s="3">
        <v>43408</v>
      </c>
      <c r="AC4" s="81">
        <v>43439</v>
      </c>
      <c r="AD4" s="14" t="s">
        <v>29</v>
      </c>
      <c r="AE4" s="19">
        <f t="shared" si="0"/>
        <v>31</v>
      </c>
      <c r="AF4" s="20">
        <f t="shared" si="1"/>
        <v>64</v>
      </c>
      <c r="AG4" s="10">
        <v>43408</v>
      </c>
      <c r="AH4" s="10">
        <v>43439</v>
      </c>
      <c r="AI4" s="6">
        <f t="shared" si="2"/>
        <v>31</v>
      </c>
      <c r="AJ4" s="7" t="s">
        <v>30</v>
      </c>
      <c r="AK4" s="12" t="s">
        <v>30</v>
      </c>
      <c r="AL4" s="8" t="s">
        <v>30</v>
      </c>
      <c r="AM4" s="84">
        <v>6</v>
      </c>
      <c r="AN4" s="84">
        <v>4</v>
      </c>
      <c r="AO4" s="84">
        <v>2</v>
      </c>
      <c r="AP4" s="84">
        <v>0</v>
      </c>
      <c r="AQ4" s="13"/>
      <c r="AR4" s="13"/>
      <c r="AS4" s="13"/>
      <c r="AT4" s="13"/>
      <c r="AU4" s="24" t="s">
        <v>31</v>
      </c>
      <c r="AV4" s="24" t="s">
        <v>32</v>
      </c>
      <c r="AW4" s="5">
        <v>12</v>
      </c>
    </row>
    <row r="5" spans="1:56" ht="17" x14ac:dyDescent="0.2">
      <c r="A5" s="75" t="s">
        <v>52</v>
      </c>
      <c r="AA5" s="81">
        <v>43935</v>
      </c>
      <c r="AB5" s="3">
        <v>43943</v>
      </c>
      <c r="AC5" s="81">
        <v>44087</v>
      </c>
      <c r="AD5" s="14" t="s">
        <v>29</v>
      </c>
      <c r="AE5" s="19">
        <f t="shared" si="0"/>
        <v>144</v>
      </c>
      <c r="AF5" s="20">
        <f t="shared" si="1"/>
        <v>8</v>
      </c>
      <c r="AG5" s="10">
        <v>43943</v>
      </c>
      <c r="AH5" s="10">
        <v>43976</v>
      </c>
      <c r="AI5" s="6">
        <f t="shared" si="2"/>
        <v>33</v>
      </c>
      <c r="AJ5" s="11">
        <v>43976</v>
      </c>
      <c r="AK5" s="11">
        <v>44087</v>
      </c>
      <c r="AL5" s="6">
        <f t="shared" si="3"/>
        <v>111</v>
      </c>
      <c r="AM5" s="5">
        <v>12</v>
      </c>
      <c r="AN5" s="5">
        <v>0</v>
      </c>
      <c r="AO5" s="5">
        <v>0</v>
      </c>
      <c r="AP5" s="5">
        <v>0</v>
      </c>
      <c r="AQ5" s="5">
        <v>33</v>
      </c>
      <c r="AR5" s="5">
        <v>2</v>
      </c>
      <c r="AS5" s="5">
        <v>10</v>
      </c>
      <c r="AT5" s="5">
        <v>2</v>
      </c>
      <c r="AU5" s="24" t="s">
        <v>33</v>
      </c>
      <c r="AV5" s="24" t="s">
        <v>32</v>
      </c>
      <c r="AW5" s="5">
        <v>45</v>
      </c>
    </row>
    <row r="6" spans="1:56" ht="17" x14ac:dyDescent="0.2">
      <c r="A6" s="75" t="s">
        <v>25</v>
      </c>
      <c r="AA6" s="81">
        <v>42615</v>
      </c>
      <c r="AB6" s="3">
        <v>42616</v>
      </c>
      <c r="AC6" s="81">
        <v>43933</v>
      </c>
      <c r="AD6" s="14" t="s">
        <v>28</v>
      </c>
      <c r="AE6" s="19">
        <f t="shared" si="0"/>
        <v>1317</v>
      </c>
      <c r="AF6" s="20">
        <f t="shared" si="1"/>
        <v>1</v>
      </c>
      <c r="AG6" s="10">
        <v>42616</v>
      </c>
      <c r="AH6" s="10">
        <v>42705</v>
      </c>
      <c r="AI6" s="6">
        <f t="shared" si="2"/>
        <v>89</v>
      </c>
      <c r="AJ6" s="11">
        <v>42705</v>
      </c>
      <c r="AK6" s="11">
        <f>(AJ6+180)</f>
        <v>42885</v>
      </c>
      <c r="AL6" s="6">
        <f t="shared" si="3"/>
        <v>180</v>
      </c>
      <c r="AM6" s="5">
        <v>8</v>
      </c>
      <c r="AN6" s="5">
        <v>2</v>
      </c>
      <c r="AO6" s="5">
        <v>2</v>
      </c>
      <c r="AP6" s="5">
        <v>3</v>
      </c>
      <c r="AQ6" s="5">
        <v>25</v>
      </c>
      <c r="AR6" s="5">
        <v>1</v>
      </c>
      <c r="AS6" s="5">
        <v>1</v>
      </c>
      <c r="AT6" s="5">
        <v>0</v>
      </c>
      <c r="AU6" s="24" t="s">
        <v>31</v>
      </c>
      <c r="AV6" s="24" t="s">
        <v>32</v>
      </c>
      <c r="AW6" s="5">
        <v>225</v>
      </c>
    </row>
    <row r="7" spans="1:56" x14ac:dyDescent="0.2">
      <c r="AA7" s="81"/>
      <c r="AB7" s="3"/>
      <c r="AG7" s="3"/>
      <c r="AH7" s="3"/>
      <c r="AI7" s="3"/>
      <c r="AJ7" s="3"/>
      <c r="AK7" s="3"/>
      <c r="AL7" s="3"/>
    </row>
    <row r="8" spans="1:56" x14ac:dyDescent="0.2">
      <c r="AA8" s="81"/>
      <c r="AB8" s="3"/>
      <c r="AG8" s="3"/>
      <c r="AH8" s="3"/>
      <c r="AI8" s="3"/>
      <c r="AJ8" s="3"/>
      <c r="AK8" s="3"/>
      <c r="AL8" s="3"/>
    </row>
    <row r="9" spans="1:56" x14ac:dyDescent="0.2">
      <c r="AA9" s="81"/>
      <c r="AB9" s="3"/>
      <c r="AG9" s="3"/>
      <c r="AH9" s="3"/>
      <c r="AI9" s="3"/>
      <c r="AJ9" s="3"/>
      <c r="AK9" s="3"/>
      <c r="AL9" s="3"/>
    </row>
    <row r="10" spans="1:56" x14ac:dyDescent="0.2">
      <c r="AG10" s="3"/>
      <c r="AH10" s="3"/>
      <c r="AI10" s="3"/>
      <c r="AJ10" s="3"/>
      <c r="AK10" s="3"/>
      <c r="AL10" s="3"/>
    </row>
    <row r="11" spans="1:56" x14ac:dyDescent="0.2">
      <c r="AD11" s="15">
        <f>3/5</f>
        <v>0.6</v>
      </c>
      <c r="AE11" s="16">
        <f>AVERAGE(AE2:AE6)</f>
        <v>575.4</v>
      </c>
      <c r="AF11" s="17">
        <f>AVERAGE(AF2:AF6)</f>
        <v>28.2</v>
      </c>
      <c r="AI11" s="21">
        <f>AVERAGE(AI2:AI6)</f>
        <v>42.6</v>
      </c>
      <c r="AL11" s="22">
        <f>AVERAGE(AL2, AL3, AL5, AL6)</f>
        <v>180.25</v>
      </c>
      <c r="AU11" s="77" t="s">
        <v>39</v>
      </c>
      <c r="AV11" s="77"/>
    </row>
    <row r="12" spans="1:56" s="27" customFormat="1" ht="51" x14ac:dyDescent="0.2">
      <c r="A12" s="76"/>
      <c r="B12" s="80"/>
      <c r="D12" s="80"/>
      <c r="F12" s="80"/>
      <c r="H12" s="80"/>
      <c r="I12" s="30"/>
      <c r="J12" s="33"/>
      <c r="K12" s="35"/>
      <c r="L12" s="38"/>
      <c r="M12" s="65"/>
      <c r="N12" s="42"/>
      <c r="O12" s="40"/>
      <c r="P12" s="45"/>
      <c r="Q12" s="48"/>
      <c r="R12" s="30"/>
      <c r="S12" s="42"/>
      <c r="T12" s="65"/>
      <c r="U12" s="80"/>
      <c r="W12" s="80"/>
      <c r="Y12" s="80"/>
      <c r="AA12" s="83"/>
      <c r="AB12" s="4"/>
      <c r="AC12" s="83"/>
      <c r="AD12" s="18" t="s">
        <v>38</v>
      </c>
      <c r="AE12" s="16" t="s">
        <v>34</v>
      </c>
      <c r="AF12" s="17" t="s">
        <v>35</v>
      </c>
      <c r="AG12" s="4"/>
      <c r="AH12" s="4"/>
      <c r="AI12" s="9" t="s">
        <v>36</v>
      </c>
      <c r="AJ12" s="4"/>
      <c r="AK12" s="4"/>
      <c r="AL12" s="23" t="s">
        <v>37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</sheetData>
  <mergeCells count="1">
    <mergeCell ref="AU11:AV1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D321-45D2-2842-9093-825878D901A7}">
  <dimension ref="A1:L4"/>
  <sheetViews>
    <sheetView workbookViewId="0">
      <selection activeCell="P12" sqref="P12"/>
    </sheetView>
  </sheetViews>
  <sheetFormatPr baseColWidth="10" defaultRowHeight="16" x14ac:dyDescent="0.2"/>
  <cols>
    <col min="1" max="1" width="16.1640625" style="59" customWidth="1"/>
    <col min="2" max="2" width="13" style="71" customWidth="1"/>
    <col min="3" max="3" width="17.5" style="72" customWidth="1"/>
    <col min="4" max="4" width="1.83203125" style="13" customWidth="1"/>
    <col min="5" max="5" width="14.33203125" style="55" customWidth="1"/>
    <col min="6" max="6" width="12.33203125" style="57" customWidth="1"/>
    <col min="7" max="7" width="1.5" style="13" customWidth="1"/>
    <col min="8" max="8" width="14.1640625" style="52" customWidth="1"/>
    <col min="9" max="9" width="10.83203125" style="53"/>
    <col min="10" max="10" width="1.83203125" style="13" customWidth="1"/>
    <col min="11" max="11" width="15" style="24" customWidth="1"/>
    <col min="12" max="12" width="12" style="73" customWidth="1"/>
    <col min="13" max="16384" width="10.83203125" style="2"/>
  </cols>
  <sheetData>
    <row r="1" spans="1:12" s="25" customFormat="1" ht="51" x14ac:dyDescent="0.2">
      <c r="A1" s="58" t="s">
        <v>40</v>
      </c>
      <c r="B1" s="66" t="s">
        <v>41</v>
      </c>
      <c r="C1" s="67" t="s">
        <v>45</v>
      </c>
      <c r="D1" s="68"/>
      <c r="E1" s="18" t="s">
        <v>46</v>
      </c>
      <c r="F1" s="69" t="s">
        <v>47</v>
      </c>
      <c r="G1" s="68"/>
      <c r="H1" s="9" t="s">
        <v>79</v>
      </c>
      <c r="I1" s="36" t="s">
        <v>48</v>
      </c>
      <c r="J1" s="68"/>
      <c r="K1" s="28" t="s">
        <v>78</v>
      </c>
      <c r="L1" s="70" t="s">
        <v>47</v>
      </c>
    </row>
    <row r="2" spans="1:12" x14ac:dyDescent="0.2">
      <c r="A2" s="11">
        <v>43498</v>
      </c>
      <c r="B2" s="71" t="s">
        <v>42</v>
      </c>
      <c r="C2" s="72" t="s">
        <v>44</v>
      </c>
      <c r="E2" s="54">
        <v>43499</v>
      </c>
      <c r="F2" s="57" t="s">
        <v>49</v>
      </c>
      <c r="H2" s="51">
        <v>43498</v>
      </c>
      <c r="I2" s="53">
        <v>2</v>
      </c>
    </row>
    <row r="3" spans="1:12" x14ac:dyDescent="0.2">
      <c r="A3" s="11">
        <v>43500</v>
      </c>
      <c r="B3" s="71" t="s">
        <v>43</v>
      </c>
      <c r="E3" s="54">
        <v>43506</v>
      </c>
      <c r="F3" s="57" t="s">
        <v>49</v>
      </c>
      <c r="H3" s="51">
        <v>43505</v>
      </c>
      <c r="I3" s="53">
        <v>1</v>
      </c>
    </row>
    <row r="4" spans="1:12" x14ac:dyDescent="0.2">
      <c r="E4" s="54">
        <v>43541</v>
      </c>
      <c r="F4" s="57" t="s">
        <v>50</v>
      </c>
      <c r="H4" s="51">
        <v>43512</v>
      </c>
      <c r="I4" s="5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BFA48-C2DB-694A-845D-0596B0576C0A}">
  <dimension ref="A1:L4"/>
  <sheetViews>
    <sheetView workbookViewId="0">
      <selection activeCell="A2" sqref="A2:L4"/>
    </sheetView>
  </sheetViews>
  <sheetFormatPr baseColWidth="10" defaultRowHeight="16" x14ac:dyDescent="0.2"/>
  <cols>
    <col min="1" max="1" width="16.1640625" style="59" customWidth="1"/>
    <col min="2" max="2" width="13" style="61" customWidth="1"/>
    <col min="3" max="3" width="17.5" style="63" customWidth="1"/>
    <col min="4" max="4" width="1.83203125" style="50" customWidth="1"/>
    <col min="5" max="5" width="14.33203125" style="55" customWidth="1"/>
    <col min="6" max="6" width="12.33203125" style="57" customWidth="1"/>
    <col min="7" max="7" width="1.5" style="50" customWidth="1"/>
    <col min="8" max="8" width="14.1640625" style="52" customWidth="1"/>
    <col min="9" max="9" width="10.83203125" style="53"/>
    <col min="10" max="10" width="1.83203125" style="50" customWidth="1"/>
    <col min="11" max="11" width="15" style="24" customWidth="1"/>
    <col min="12" max="12" width="12" style="32" customWidth="1"/>
    <col min="13" max="16384" width="10.83203125" style="2"/>
  </cols>
  <sheetData>
    <row r="1" spans="1:12" s="25" customFormat="1" ht="51" x14ac:dyDescent="0.2">
      <c r="A1" s="58" t="s">
        <v>40</v>
      </c>
      <c r="B1" s="60" t="s">
        <v>41</v>
      </c>
      <c r="C1" s="62" t="s">
        <v>45</v>
      </c>
      <c r="D1" s="26"/>
      <c r="E1" s="18" t="s">
        <v>46</v>
      </c>
      <c r="F1" s="56" t="s">
        <v>47</v>
      </c>
      <c r="G1" s="26"/>
      <c r="H1" s="9" t="s">
        <v>79</v>
      </c>
      <c r="I1" s="36" t="s">
        <v>48</v>
      </c>
      <c r="J1" s="26"/>
      <c r="K1" s="28" t="s">
        <v>78</v>
      </c>
      <c r="L1" s="49" t="s">
        <v>47</v>
      </c>
    </row>
    <row r="2" spans="1:12" x14ac:dyDescent="0.2">
      <c r="A2" s="11"/>
      <c r="E2" s="54"/>
      <c r="H2" s="51"/>
    </row>
    <row r="3" spans="1:12" x14ac:dyDescent="0.2">
      <c r="A3" s="11"/>
      <c r="E3" s="54"/>
      <c r="H3" s="51"/>
    </row>
    <row r="4" spans="1:12" x14ac:dyDescent="0.2">
      <c r="E4" s="54"/>
      <c r="H4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Information</vt:lpstr>
      <vt:lpstr>Participant 1</vt:lpstr>
      <vt:lpstr>Participant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2020-09-15T14:20:36Z</dcterms:created>
  <dcterms:modified xsi:type="dcterms:W3CDTF">2020-10-02T17:31:54Z</dcterms:modified>
</cp:coreProperties>
</file>